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<sst xmlns="http://schemas.openxmlformats.org/spreadsheetml/2006/main" count="295" uniqueCount="221">
  <si>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</si>
  <si>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</si>
  <si>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</si>
  <si>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</si>
  <si>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</si>
  <si>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</si>
  <si>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</si>
  <si>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</si>
  <si>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</si>
  <si>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</si>
  <si>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</si>
  <si>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</si>
  <si>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</si>
  <si>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</si>
  <si>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</si>
  <si>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</si>
  <si>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</si>
  <si>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</si>
  <si>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</si>
  <si>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</si>
  <si>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</si>
  <si>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</si>
  <si>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</si>
  <si>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</si>
  <si>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</si>
  <si>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</si>
  <si>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</si>
  <si>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</si>
  <si>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</si>
  <si>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</si>
  <si>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</si>
  <si>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</si>
  <si>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</si>
  <si>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</si>
  <si>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</si>
  <si>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</si>
  <si>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</si>
  <si>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</si>
  <si>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</si>
  <si>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</si>
  <si>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</si>
  <si>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</si>
  <si>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</si>
  <si>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</si>
  <si>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</si>
  <si>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</si>
  <si>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</si>
  <si>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</si>
  <si>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</si>
  <si>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</si>
  <si>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</si>
  <si>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</si>
  <si>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</si>
  <si>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</si>
  <si>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</si>
  <si>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</si>
  <si>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</si>
  <si>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</si>
  <si>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</si>
  <si>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</si>
  <si>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</si>
  <si>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</si>
  <si>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</si>
  <si>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</si>
  <si>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</si>
  <si>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</si>
  <si>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</si>
  <si>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</si>
  <si>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</si>
  <si>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</si>
  <si>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</si>
  <si>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</si>
  <si>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</si>
  <si>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</si>
  <si>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</si>
  <si>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</si>
  <si>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</si>
  <si>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</si>
  <si>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</si>
  <si>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</si>
  <si>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</si>
  <si>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</si>
  <si>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</si>
  <si>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</si>
  <si>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</si>
  <si>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</si>
  <si>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</si>
  <si>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</si>
  <si>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</si>
  <si>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</si>
  <si>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</si>
  <si>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</si>
  <si>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</si>
  <si>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</si>
  <si>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</si>
  <si>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</si>
  <si>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</si>
  <si>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</si>
  <si>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</si>
  <si>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</si>
  <si>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</si>
  <si>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</si>
  <si>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</si>
  <si>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</si>
  <si>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</si>
  <si>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</si>
  <si>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</si>
  <si>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</si>
  <si>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</si>
  <si>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</si>
  <si>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</si>
  <si>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</si>
  <si>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</si>
  <si>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</si>
  <si>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</si>
  <si>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</si>
  <si>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</si>
  <si>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</si>
  <si>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</si>
  <si>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</si>
  <si>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</si>
  <si>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</si>
  <si>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</si>
  <si>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</si>
  <si>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</si>
  <si>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</si>
  <si>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</si>
  <si>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</si>
  <si>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</si>
  <si>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</si>
  <si>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</si>
  <si>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</si>
  <si>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</si>
  <si>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</si>
  <si>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</si>
  <si>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</si>
  <si>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</si>
  <si>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</si>
  <si>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</si>
  <si>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</si>
  <si>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</si>
  <si>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</si>
  <si>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</si>
  <si>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</si>
  <si>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</si>
  <si>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</si>
  <si>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</si>
  <si>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</si>
  <si>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</si>
  <si>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</si>
  <si>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</si>
  <si>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</si>
  <si>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</si>
  <si>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</si>
  <si>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</si>
  <si>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</si>
  <si>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</si>
  <si>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</si>
  <si>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</si>
  <si>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</si>
  <si>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</si>
  <si>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</si>
  <si>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</si>
  <si>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</si>
  <si>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</si>
  <si>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</si>
  <si>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</si>
  <si>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</si>
  <si>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</si>
  <si>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</si>
  <si>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</si>
  <si>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</si>
  <si>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</si>
  <si>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</si>
  <si>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</si>
  <si>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</si>
  <si>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</si>
  <si>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</si>
  <si>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</si>
  <si>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</si>
  <si>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</si>
  <si>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</si>
  <si>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</si>
  <si>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</si>
  <si>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</si>
  <si>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</si>
  <si>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</si>
  <si>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</si>
  <si>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</si>
  <si>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</si>
  <si>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</si>
  <si>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</si>
  <si>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</si>
  <si>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</si>
  <si>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</si>
  <si>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</si>
  <si>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</si>
  <si>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</si>
  <si>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</si>
  <si>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</si>
  <si>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</si>
  <si>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</si>
  <si>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</si>
  <si>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</si>
  <si>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</si>
  <si>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</si>
  <si>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</si>
  <si>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</si>
  <si>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</si>
  <si>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</si>
  <si>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</si>
  <si>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</si>
  <si>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Тульчинський районний суд Вінницької області</t>
  </si>
  <si>
    <t>23600.м. Тульчин.вул. Перемоги 16</t>
  </si>
  <si>
    <t>Доручення судів України / іноземних судів</t>
  </si>
  <si>
    <t xml:space="preserve">Розглянуто справ судом присяжних </t>
  </si>
  <si>
    <t>С.В. Ковганич</t>
  </si>
  <si>
    <t>Г.О. Підлубна</t>
  </si>
  <si>
    <t>(04335) 2-15-87</t>
  </si>
  <si>
    <t>inbox@tl.vn.court.gou.ua</t>
  </si>
  <si>
    <t>20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</si>
</sst>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&amp;LC422CD02&amp;C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233</v>
      </c>
      <c r="F6" s="103">
        <v>125</v>
      </c>
      <c r="G6" s="103">
        <v>3</v>
      </c>
      <c r="H6" s="103">
        <v>148</v>
      </c>
      <c r="I6" s="121" t="s">
        <v>210</v>
      </c>
      <c r="J6" s="103">
        <v>85</v>
      </c>
      <c r="K6" s="84">
        <v>26</v>
      </c>
      <c r="L6" s="91">
        <f>E6-F6</f>
        <v>108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721</v>
      </c>
      <c r="F7" s="103">
        <v>717</v>
      </c>
      <c r="G7" s="103">
        <v>1</v>
      </c>
      <c r="H7" s="103">
        <v>719</v>
      </c>
      <c r="I7" s="103">
        <v>625</v>
      </c>
      <c r="J7" s="103">
        <v>2</v>
      </c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11</v>
      </c>
      <c r="F8" s="103">
        <v>11</v>
      </c>
      <c r="G8" s="103"/>
      <c r="H8" s="103">
        <v>11</v>
      </c>
      <c r="I8" s="103">
        <v>9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65</v>
      </c>
      <c r="F9" s="103">
        <v>59</v>
      </c>
      <c r="G9" s="103"/>
      <c r="H9" s="85">
        <v>57</v>
      </c>
      <c r="I9" s="103">
        <v>32</v>
      </c>
      <c r="J9" s="103">
        <v>8</v>
      </c>
      <c r="K9" s="84">
        <v>1</v>
      </c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4</v>
      </c>
      <c r="F13" s="103"/>
      <c r="G13" s="103"/>
      <c r="H13" s="103"/>
      <c r="I13" s="103"/>
      <c r="J13" s="103">
        <v>4</v>
      </c>
      <c r="K13" s="84"/>
      <c r="L13" s="91">
        <f>E13-F13</f>
        <v>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1045</v>
      </c>
      <c r="F16" s="84">
        <f>SUM(F6:F15)</f>
        <v>923</v>
      </c>
      <c r="G16" s="84">
        <f>SUM(G6:G15)</f>
        <v>4</v>
      </c>
      <c r="H16" s="84">
        <f>SUM(H6:H15)</f>
        <v>946</v>
      </c>
      <c r="I16" s="84">
        <f>SUM(I6:I15)</f>
        <v>673</v>
      </c>
      <c r="J16" s="84">
        <f>SUM(J6:J15)</f>
        <v>99</v>
      </c>
      <c r="K16" s="84">
        <f>SUM(K6:K15)</f>
        <v>27</v>
      </c>
      <c r="L16" s="91">
        <f>E16-F16</f>
        <v>122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23</v>
      </c>
      <c r="F17" s="84">
        <v>23</v>
      </c>
      <c r="G17" s="84">
        <v>1</v>
      </c>
      <c r="H17" s="84">
        <v>22</v>
      </c>
      <c r="I17" s="84">
        <v>18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22</v>
      </c>
      <c r="F18" s="84">
        <v>18</v>
      </c>
      <c r="G18" s="84"/>
      <c r="H18" s="84">
        <v>18</v>
      </c>
      <c r="I18" s="84">
        <v>14</v>
      </c>
      <c r="J18" s="84">
        <v>4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129</v>
      </c>
      <c r="F20" s="84">
        <v>128</v>
      </c>
      <c r="G20" s="84"/>
      <c r="H20" s="84">
        <v>128</v>
      </c>
      <c r="I20" s="84">
        <v>107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8</v>
      </c>
      <c r="F23" s="84">
        <v>8</v>
      </c>
      <c r="G23" s="84"/>
      <c r="H23" s="84">
        <v>8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164</v>
      </c>
      <c r="F25" s="94">
        <v>159</v>
      </c>
      <c r="G25" s="94">
        <v>1</v>
      </c>
      <c r="H25" s="94">
        <v>158</v>
      </c>
      <c r="I25" s="94">
        <v>121</v>
      </c>
      <c r="J25" s="94">
        <v>6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220</v>
      </c>
      <c r="F26" s="84">
        <v>210</v>
      </c>
      <c r="G26" s="84"/>
      <c r="H26" s="84">
        <v>205</v>
      </c>
      <c r="I26" s="84">
        <v>75</v>
      </c>
      <c r="J26" s="84">
        <v>15</v>
      </c>
      <c r="K26" s="84"/>
      <c r="L26" s="91">
        <f>E26-F26</f>
        <v>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8</v>
      </c>
      <c r="F27" s="111">
        <v>8</v>
      </c>
      <c r="G27" s="111"/>
      <c r="H27" s="111">
        <v>8</v>
      </c>
      <c r="I27" s="111">
        <v>6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576</v>
      </c>
      <c r="F28" s="84">
        <v>514</v>
      </c>
      <c r="G28" s="84">
        <v>1</v>
      </c>
      <c r="H28" s="84">
        <v>547</v>
      </c>
      <c r="I28" s="84">
        <v>477</v>
      </c>
      <c r="J28" s="84">
        <v>29</v>
      </c>
      <c r="K28" s="84"/>
      <c r="L28" s="91">
        <f>E28-F28</f>
        <v>62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728</v>
      </c>
      <c r="F29" s="84">
        <v>491</v>
      </c>
      <c r="G29" s="84">
        <v>9</v>
      </c>
      <c r="H29" s="84">
        <v>543</v>
      </c>
      <c r="I29" s="84">
        <v>437</v>
      </c>
      <c r="J29" s="84">
        <v>185</v>
      </c>
      <c r="K29" s="84">
        <v>16</v>
      </c>
      <c r="L29" s="91">
        <f>E29-F29</f>
        <v>237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70</v>
      </c>
      <c r="F30" s="84">
        <v>69</v>
      </c>
      <c r="G30" s="84"/>
      <c r="H30" s="84">
        <v>70</v>
      </c>
      <c r="I30" s="84">
        <v>64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88</v>
      </c>
      <c r="F31" s="84">
        <v>64</v>
      </c>
      <c r="G31" s="84"/>
      <c r="H31" s="84">
        <v>64</v>
      </c>
      <c r="I31" s="84">
        <v>55</v>
      </c>
      <c r="J31" s="84">
        <v>24</v>
      </c>
      <c r="K31" s="84"/>
      <c r="L31" s="91">
        <f>E31-F31</f>
        <v>24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8</v>
      </c>
      <c r="G32" s="84"/>
      <c r="H32" s="84">
        <v>7</v>
      </c>
      <c r="I32" s="84">
        <v>5</v>
      </c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48</v>
      </c>
      <c r="F37" s="84">
        <v>47</v>
      </c>
      <c r="G37" s="84"/>
      <c r="H37" s="84">
        <v>45</v>
      </c>
      <c r="I37" s="84">
        <v>20</v>
      </c>
      <c r="J37" s="84">
        <v>3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1209</v>
      </c>
      <c r="F40" s="94">
        <v>928</v>
      </c>
      <c r="G40" s="94">
        <v>9</v>
      </c>
      <c r="H40" s="94">
        <v>951</v>
      </c>
      <c r="I40" s="94">
        <v>599</v>
      </c>
      <c r="J40" s="94">
        <v>258</v>
      </c>
      <c r="K40" s="94">
        <v>16</v>
      </c>
      <c r="L40" s="91">
        <f>E40-F40</f>
        <v>281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1138</v>
      </c>
      <c r="F41" s="84">
        <v>1101</v>
      </c>
      <c r="G41" s="84"/>
      <c r="H41" s="84">
        <v>1060</v>
      </c>
      <c r="I41" s="121" t="s">
        <v>210</v>
      </c>
      <c r="J41" s="84">
        <v>78</v>
      </c>
      <c r="K41" s="84"/>
      <c r="L41" s="91">
        <f>E41-F41</f>
        <v>37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6</v>
      </c>
      <c r="G42" s="84"/>
      <c r="H42" s="84">
        <v>6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9</v>
      </c>
      <c r="F44" s="84">
        <v>9</v>
      </c>
      <c r="G44" s="84"/>
      <c r="H44" s="84">
        <v>9</v>
      </c>
      <c r="I44" s="84">
        <v>8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1152</v>
      </c>
      <c r="F45" s="84">
        <f aca="true" t="shared" si="0" ref="F45:K45">F41+F43+F44</f>
        <v>1115</v>
      </c>
      <c r="G45" s="84">
        <f t="shared" si="0"/>
        <v>0</v>
      </c>
      <c r="H45" s="84">
        <f t="shared" si="0"/>
        <v>1074</v>
      </c>
      <c r="I45" s="84">
        <f>I43+I44</f>
        <v>9</v>
      </c>
      <c r="J45" s="84">
        <f t="shared" si="0"/>
        <v>78</v>
      </c>
      <c r="K45" s="84">
        <f t="shared" si="0"/>
        <v>0</v>
      </c>
      <c r="L45" s="91">
        <f>E45-F45</f>
        <v>37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3570</v>
      </c>
      <c r="F46" s="84">
        <f t="shared" si="1"/>
        <v>3125</v>
      </c>
      <c r="G46" s="84">
        <f t="shared" si="1"/>
        <v>14</v>
      </c>
      <c r="H46" s="84">
        <f t="shared" si="1"/>
        <v>3129</v>
      </c>
      <c r="I46" s="84">
        <f t="shared" si="1"/>
        <v>1402</v>
      </c>
      <c r="J46" s="84">
        <f t="shared" si="1"/>
        <v>441</v>
      </c>
      <c r="K46" s="84">
        <f t="shared" si="1"/>
        <v>43</v>
      </c>
      <c r="L46" s="91">
        <f>E46-F46</f>
        <v>445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&amp;LC422CD02&amp;C&amp;R2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&amp;LC422CD02&amp;C&amp;R3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148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324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17234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220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447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364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749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460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23255788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8733754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29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2590</v>
      </c>
      <c r="F58" s="109">
        <f>F59+F62+F63+F64</f>
        <v>461</v>
      </c>
      <c r="G58" s="109">
        <f>G59+G62+G63+G64</f>
        <v>48</v>
      </c>
      <c r="H58" s="109">
        <f>H59+H62+H63+H64</f>
        <v>14</v>
      </c>
      <c r="I58" s="109">
        <f>I59+I62+I63+I64</f>
        <v>16</v>
      </c>
    </row>
    <row r="59" spans="1:9" ht="13.5" customHeight="1">
      <c r="A59" s="225" t="s">
        <v>103</v>
      </c>
      <c r="B59" s="225"/>
      <c r="C59" s="225"/>
      <c r="D59" s="225"/>
      <c r="E59" s="94">
        <v>844</v>
      </c>
      <c r="F59" s="94">
        <v>72</v>
      </c>
      <c r="G59" s="94">
        <v>17</v>
      </c>
      <c r="H59" s="94">
        <v>4</v>
      </c>
      <c r="I59" s="94">
        <v>9</v>
      </c>
    </row>
    <row r="60" spans="1:9" ht="13.5" customHeight="1">
      <c r="A60" s="328" t="s">
        <v>203</v>
      </c>
      <c r="B60" s="329"/>
      <c r="C60" s="329"/>
      <c r="D60" s="330"/>
      <c r="E60" s="86">
        <v>51</v>
      </c>
      <c r="F60" s="86">
        <v>68</v>
      </c>
      <c r="G60" s="86">
        <v>17</v>
      </c>
      <c r="H60" s="86">
        <v>4</v>
      </c>
      <c r="I60" s="86">
        <v>8</v>
      </c>
    </row>
    <row r="61" spans="1:9" ht="13.5" customHeight="1">
      <c r="A61" s="328" t="s">
        <v>204</v>
      </c>
      <c r="B61" s="329"/>
      <c r="C61" s="329"/>
      <c r="D61" s="330"/>
      <c r="E61" s="86">
        <v>716</v>
      </c>
      <c r="F61" s="86">
        <v>2</v>
      </c>
      <c r="G61" s="86"/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153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541</v>
      </c>
      <c r="F63" s="84">
        <v>362</v>
      </c>
      <c r="G63" s="84">
        <v>31</v>
      </c>
      <c r="H63" s="84">
        <v>10</v>
      </c>
      <c r="I63" s="84">
        <v>7</v>
      </c>
    </row>
    <row r="64" spans="1:9" ht="13.5" customHeight="1">
      <c r="A64" s="225" t="s">
        <v>108</v>
      </c>
      <c r="B64" s="225"/>
      <c r="C64" s="225"/>
      <c r="D64" s="225"/>
      <c r="E64" s="84">
        <v>1052</v>
      </c>
      <c r="F64" s="84">
        <v>22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1673</v>
      </c>
      <c r="G68" s="115">
        <v>13480158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878</v>
      </c>
      <c r="G69" s="117">
        <v>10686641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795</v>
      </c>
      <c r="G70" s="117">
        <v>2793517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449</v>
      </c>
      <c r="G71" s="115">
        <v>232883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576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8</v>
      </c>
      <c r="G74" s="117">
        <v>9414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&amp;LC422CD02&amp;C&amp;R4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9.750566893424036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27.272727272727273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6.2015503875969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100.128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1043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1190</v>
      </c>
    </row>
    <row r="11" spans="1:4" ht="16.5" customHeight="1">
      <c r="A11" s="215" t="s">
        <v>62</v>
      </c>
      <c r="B11" s="217"/>
      <c r="C11" s="10">
        <v>9</v>
      </c>
      <c r="D11" s="84">
        <v>62</v>
      </c>
    </row>
    <row r="12" spans="1:4" ht="16.5" customHeight="1">
      <c r="A12" s="331" t="s">
        <v>103</v>
      </c>
      <c r="B12" s="331"/>
      <c r="C12" s="10">
        <v>10</v>
      </c>
      <c r="D12" s="84">
        <v>47</v>
      </c>
    </row>
    <row r="13" spans="1:4" ht="16.5" customHeight="1">
      <c r="A13" s="328" t="s">
        <v>203</v>
      </c>
      <c r="B13" s="330"/>
      <c r="C13" s="10">
        <v>11</v>
      </c>
      <c r="D13" s="94">
        <v>269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17</v>
      </c>
    </row>
    <row r="16" spans="1:4" ht="16.5" customHeight="1">
      <c r="A16" s="331" t="s">
        <v>104</v>
      </c>
      <c r="B16" s="331"/>
      <c r="C16" s="10">
        <v>14</v>
      </c>
      <c r="D16" s="84">
        <v>122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&amp;LC422CD02&amp;C&amp;R5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2022-02-21T09:36:04Z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C422CD02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